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nblat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<sst xmlns="http://schemas.openxmlformats.org/spreadsheetml/2006/main" count="59" uniqueCount="35">
  <si>
    <t xml:space="preserve">greenyGARDEN Stromverbrauch</t>
  </si>
  <si>
    <t xml:space="preserve">Preis pro kWh:</t>
  </si>
  <si>
    <t xml:space="preserve">INDOOR</t>
  </si>
  <si>
    <t xml:space="preserve">Bauteil</t>
  </si>
  <si>
    <t xml:space="preserve">Anzahl</t>
  </si>
  <si>
    <t xml:space="preserve">W</t>
  </si>
  <si>
    <t xml:space="preserve">Gesamt W</t>
  </si>
  <si>
    <t xml:space="preserve">Std/Tag</t>
  </si>
  <si>
    <t xml:space="preserve">Wh/Tag</t>
  </si>
  <si>
    <t xml:space="preserve">Wh/Monat (30)</t>
  </si>
  <si>
    <t xml:space="preserve">kWh/Monat</t>
  </si>
  <si>
    <t xml:space="preserve">€/Monat</t>
  </si>
  <si>
    <t xml:space="preserve">Notiz</t>
  </si>
  <si>
    <t xml:space="preserve">Lampen</t>
  </si>
  <si>
    <t xml:space="preserve">16 Stunden pro Tag</t>
  </si>
  <si>
    <t xml:space="preserve">Pumpe</t>
  </si>
  <si>
    <r>
      <rPr>
        <b val="true"/>
        <sz val="10"/>
        <color rgb="FF000000"/>
        <rFont val="Arial"/>
        <family val="0"/>
        <charset val="1"/>
      </rPr>
      <t xml:space="preserve">5 Minuten</t>
    </r>
    <r>
      <rPr>
        <sz val="10"/>
        <color rgb="FF000000"/>
        <rFont val="Arial"/>
        <family val="0"/>
        <charset val="1"/>
      </rPr>
      <t xml:space="preserve"> pro Stunde x 24 Std</t>
    </r>
  </si>
  <si>
    <t xml:space="preserve">Grow light</t>
  </si>
  <si>
    <t xml:space="preserve">3 Tage aus, 4 Tage an x 16 Std</t>
  </si>
  <si>
    <t xml:space="preserve">Fans</t>
  </si>
  <si>
    <t xml:space="preserve">16 Std pro Tag</t>
  </si>
  <si>
    <t xml:space="preserve">Elektronic m. Sensoren+LED</t>
  </si>
  <si>
    <t xml:space="preserve">24 Stunden</t>
  </si>
  <si>
    <t xml:space="preserve">Tesla Spule</t>
  </si>
  <si>
    <t xml:space="preserve">Total/Monat</t>
  </si>
  <si>
    <t xml:space="preserve">Total/Tag</t>
  </si>
  <si>
    <t xml:space="preserve">OUTDOOR</t>
  </si>
  <si>
    <r>
      <rPr>
        <b val="true"/>
        <sz val="10"/>
        <color rgb="FF000000"/>
        <rFont val="Arial"/>
        <family val="0"/>
        <charset val="1"/>
      </rPr>
      <t xml:space="preserve">10 Minuten</t>
    </r>
    <r>
      <rPr>
        <sz val="10"/>
        <color rgb="FF000000"/>
        <rFont val="Arial"/>
        <family val="0"/>
        <charset val="1"/>
      </rPr>
      <t xml:space="preserve"> pro Stunde x 24 Std</t>
    </r>
  </si>
  <si>
    <t xml:space="preserve">kWh/Zeitraum</t>
  </si>
  <si>
    <t xml:space="preserve">€/Zeitraum</t>
  </si>
  <si>
    <t xml:space="preserve">Monate Indoor</t>
  </si>
  <si>
    <t xml:space="preserve">Monate Outdoor</t>
  </si>
  <si>
    <t xml:space="preserve">Total/Zeitraum</t>
  </si>
  <si>
    <t xml:space="preserve">Ø/Monat</t>
  </si>
  <si>
    <t xml:space="preserve">Ø/Tag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</si>
</sst>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1]"/>
    <numFmt numFmtId="166" formatCode="0.0"/>
    <numFmt numFmtId="167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FE2F3"/>
        <bgColor rgb="FFD9EAD3"/>
      </patternFill>
    </fill>
    <fill>
      <patternFill patternType="solid">
        <fgColor rgb="FFFFF2CC"/>
        <bgColor rgb="FFFCE5CD"/>
      </patternFill>
    </fill>
    <fill>
      <patternFill patternType="solid">
        <fgColor rgb="FFD9EAD3"/>
        <bgColor rgb="FFCFE2F3"/>
      </patternFill>
    </fill>
    <fill>
      <patternFill patternType="solid">
        <fgColor rgb="FFFCE5CD"/>
        <bgColor rgb="FFFFF2CC"/>
      </patternFill>
    </fill>
    <fill>
      <patternFill patternType="solid">
        <fgColor rgb="FF00FF00"/>
        <bgColor rgb="FF33CC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hair"/>
      <top style="medium"/>
      <bottom style="thin"/>
      <diagonal/>
    </border>
    <border diagonalUp="false" diagonalDown="false">
      <left style="hair"/>
      <right style="hair"/>
      <top style="medium"/>
      <bottom style="thin"/>
      <diagonal/>
    </border>
    <border diagonalUp="false" diagonalDown="false">
      <left style="hair"/>
      <right style="medium"/>
      <top style="medium"/>
      <bottom style="thin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6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7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CE5C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30" activeCellId="0" sqref="F30"/>
    </sheetView>
  </sheetViews>
  <sheetFormatPr defaultRowHeight="15.75" zeroHeight="false" outlineLevelRow="0" outlineLevelCol="0"/>
  <cols>
    <col collapsed="false" customWidth="true" hidden="false" outlineLevel="0" max="1" min="1" style="0" width="3.11"/>
    <col collapsed="false" customWidth="true" hidden="false" outlineLevel="0" max="2" min="2" style="0" width="25.67"/>
    <col collapsed="false" customWidth="true" hidden="false" outlineLevel="0" max="3" min="3" style="0" width="8.44"/>
    <col collapsed="false" customWidth="true" hidden="false" outlineLevel="0" max="4" min="4" style="0" width="3.89"/>
    <col collapsed="false" customWidth="true" hidden="false" outlineLevel="0" max="10" min="5" style="0" width="14.44"/>
    <col collapsed="false" customWidth="true" hidden="false" outlineLevel="0" max="11" min="11" style="0" width="2.89"/>
    <col collapsed="false" customWidth="true" hidden="false" outlineLevel="0" max="12" min="12" style="0" width="28.56"/>
    <col collapsed="false" customWidth="true" hidden="false" outlineLevel="0" max="1025" min="13" style="0" width="14.44"/>
  </cols>
  <sheetData>
    <row r="1" customFormat="false" ht="15.75" hidden="false" customHeight="false" outlineLevel="0" collapsed="false">
      <c r="A1" s="1" t="s">
        <v>0</v>
      </c>
      <c r="I1" s="1" t="s">
        <v>1</v>
      </c>
      <c r="J1" s="2" t="n">
        <v>0.31</v>
      </c>
    </row>
    <row r="2" customFormat="false" ht="15.75" hidden="false" customHeight="false" outlineLevel="0" collapsed="false">
      <c r="B2" s="1" t="s">
        <v>2</v>
      </c>
    </row>
    <row r="3" customFormat="false" ht="15.75" hidden="false" customHeight="false" outlineLevel="0" collapsed="false">
      <c r="A3" s="3"/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/>
      <c r="L3" s="7" t="s">
        <v>12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customFormat="false" ht="15.75" hidden="false" customHeight="false" outlineLevel="0" collapsed="false">
      <c r="B4" s="8" t="s">
        <v>13</v>
      </c>
      <c r="C4" s="9" t="n">
        <v>2</v>
      </c>
      <c r="D4" s="9" t="n">
        <v>50</v>
      </c>
      <c r="E4" s="10" t="n">
        <f aca="false">C4*D4</f>
        <v>100</v>
      </c>
      <c r="F4" s="9" t="n">
        <v>16</v>
      </c>
      <c r="G4" s="11" t="n">
        <f aca="false">F4*E4</f>
        <v>1600</v>
      </c>
      <c r="H4" s="11" t="n">
        <f aca="false">G4*30</f>
        <v>48000</v>
      </c>
      <c r="I4" s="11" t="n">
        <f aca="false">H4/1000</f>
        <v>48</v>
      </c>
      <c r="J4" s="12" t="n">
        <f aca="false">J$1*I4</f>
        <v>14.88</v>
      </c>
      <c r="K4" s="9"/>
      <c r="L4" s="13" t="s">
        <v>14</v>
      </c>
    </row>
    <row r="5" customFormat="false" ht="15.75" hidden="false" customHeight="false" outlineLevel="0" collapsed="false">
      <c r="B5" s="14" t="s">
        <v>15</v>
      </c>
      <c r="C5" s="15" t="n">
        <v>1</v>
      </c>
      <c r="D5" s="15" t="n">
        <v>24</v>
      </c>
      <c r="E5" s="16" t="n">
        <f aca="false">C5*D5</f>
        <v>24</v>
      </c>
      <c r="F5" s="16" t="n">
        <f aca="false">5*24/60</f>
        <v>2</v>
      </c>
      <c r="G5" s="17" t="n">
        <f aca="false">F5*E5</f>
        <v>48</v>
      </c>
      <c r="H5" s="17" t="n">
        <f aca="false">G5*30</f>
        <v>1440</v>
      </c>
      <c r="I5" s="17" t="n">
        <f aca="false">H5/1000</f>
        <v>1.44</v>
      </c>
      <c r="J5" s="18" t="n">
        <f aca="false">J$1*I5</f>
        <v>0.4464</v>
      </c>
      <c r="K5" s="15"/>
      <c r="L5" s="19" t="s">
        <v>16</v>
      </c>
    </row>
    <row r="6" customFormat="false" ht="15.75" hidden="false" customHeight="false" outlineLevel="0" collapsed="false">
      <c r="B6" s="14" t="s">
        <v>17</v>
      </c>
      <c r="C6" s="15" t="n">
        <v>1</v>
      </c>
      <c r="D6" s="15" t="n">
        <v>20</v>
      </c>
      <c r="E6" s="16" t="n">
        <f aca="false">C6*D6</f>
        <v>20</v>
      </c>
      <c r="F6" s="17" t="n">
        <f aca="false">16*4/7</f>
        <v>9.14285714285714</v>
      </c>
      <c r="G6" s="17" t="n">
        <f aca="false">F6*E6</f>
        <v>182.857142857143</v>
      </c>
      <c r="H6" s="17" t="n">
        <f aca="false">G6*30</f>
        <v>5485.71428571429</v>
      </c>
      <c r="I6" s="17" t="n">
        <f aca="false">H6/1000</f>
        <v>5.48571428571429</v>
      </c>
      <c r="J6" s="18" t="n">
        <f aca="false">J$1*I6</f>
        <v>1.70057142857143</v>
      </c>
      <c r="K6" s="15"/>
      <c r="L6" s="20" t="s">
        <v>18</v>
      </c>
    </row>
    <row r="7" customFormat="false" ht="15.75" hidden="false" customHeight="false" outlineLevel="0" collapsed="false">
      <c r="B7" s="14" t="s">
        <v>19</v>
      </c>
      <c r="C7" s="15" t="n">
        <v>3</v>
      </c>
      <c r="D7" s="15" t="n">
        <v>8</v>
      </c>
      <c r="E7" s="16" t="n">
        <f aca="false">C7*D7</f>
        <v>24</v>
      </c>
      <c r="F7" s="15" t="n">
        <v>16</v>
      </c>
      <c r="G7" s="17" t="n">
        <f aca="false">F7*E7</f>
        <v>384</v>
      </c>
      <c r="H7" s="17" t="n">
        <f aca="false">G7*30</f>
        <v>11520</v>
      </c>
      <c r="I7" s="17" t="n">
        <f aca="false">H7/1000</f>
        <v>11.52</v>
      </c>
      <c r="J7" s="18" t="n">
        <f aca="false">J$1*I7</f>
        <v>3.5712</v>
      </c>
      <c r="K7" s="15"/>
      <c r="L7" s="20" t="s">
        <v>20</v>
      </c>
    </row>
    <row r="8" customFormat="false" ht="15.75" hidden="false" customHeight="false" outlineLevel="0" collapsed="false">
      <c r="B8" s="14" t="s">
        <v>21</v>
      </c>
      <c r="C8" s="15" t="n">
        <v>1</v>
      </c>
      <c r="D8" s="15" t="n">
        <v>6</v>
      </c>
      <c r="E8" s="16" t="n">
        <f aca="false">C8*D8</f>
        <v>6</v>
      </c>
      <c r="F8" s="15" t="n">
        <v>24</v>
      </c>
      <c r="G8" s="17" t="n">
        <f aca="false">F8*E8</f>
        <v>144</v>
      </c>
      <c r="H8" s="17" t="n">
        <f aca="false">G8*30</f>
        <v>4320</v>
      </c>
      <c r="I8" s="17" t="n">
        <f aca="false">H8/1000</f>
        <v>4.32</v>
      </c>
      <c r="J8" s="18" t="n">
        <f aca="false">J$1*I8</f>
        <v>1.3392</v>
      </c>
      <c r="K8" s="15"/>
      <c r="L8" s="20" t="s">
        <v>22</v>
      </c>
    </row>
    <row r="9" customFormat="false" ht="15.75" hidden="false" customHeight="false" outlineLevel="0" collapsed="false">
      <c r="B9" s="21" t="s">
        <v>23</v>
      </c>
      <c r="C9" s="22" t="n">
        <v>1</v>
      </c>
      <c r="D9" s="22" t="n">
        <v>0.2</v>
      </c>
      <c r="E9" s="23" t="n">
        <f aca="false">C9*D9</f>
        <v>0.2</v>
      </c>
      <c r="F9" s="22" t="n">
        <v>24</v>
      </c>
      <c r="G9" s="24" t="n">
        <f aca="false">F9*E9</f>
        <v>4.8</v>
      </c>
      <c r="H9" s="24" t="n">
        <f aca="false">G9*30</f>
        <v>144</v>
      </c>
      <c r="I9" s="24" t="n">
        <f aca="false">H9/1000</f>
        <v>0.144</v>
      </c>
      <c r="J9" s="25" t="n">
        <f aca="false">J$1*I9</f>
        <v>0.04464</v>
      </c>
      <c r="K9" s="22"/>
      <c r="L9" s="26" t="s">
        <v>22</v>
      </c>
    </row>
    <row r="10" customFormat="false" ht="15.75" hidden="false" customHeight="false" outlineLevel="0" collapsed="false">
      <c r="H10" s="27" t="s">
        <v>24</v>
      </c>
      <c r="I10" s="28" t="n">
        <f aca="false">SUM(I4:I9)</f>
        <v>70.9097142857143</v>
      </c>
      <c r="J10" s="29" t="n">
        <f aca="false">SUM(J4:J9)</f>
        <v>21.9820114285714</v>
      </c>
    </row>
    <row r="11" customFormat="false" ht="15.75" hidden="false" customHeight="false" outlineLevel="0" collapsed="false">
      <c r="H11" s="30" t="s">
        <v>25</v>
      </c>
      <c r="I11" s="31" t="n">
        <f aca="false">I10/30</f>
        <v>2.36365714285714</v>
      </c>
      <c r="J11" s="32" t="n">
        <f aca="false">J10/30</f>
        <v>0.732733714285714</v>
      </c>
    </row>
    <row r="16" customFormat="false" ht="15.75" hidden="false" customHeight="false" outlineLevel="0" collapsed="false">
      <c r="B16" s="1" t="s">
        <v>26</v>
      </c>
    </row>
    <row r="17" customFormat="false" ht="15.75" hidden="false" customHeight="false" outlineLevel="0" collapsed="false">
      <c r="B17" s="33" t="s">
        <v>3</v>
      </c>
      <c r="C17" s="34" t="s">
        <v>4</v>
      </c>
      <c r="D17" s="34" t="s">
        <v>5</v>
      </c>
      <c r="E17" s="34" t="s">
        <v>6</v>
      </c>
      <c r="F17" s="34" t="s">
        <v>7</v>
      </c>
      <c r="G17" s="34" t="s">
        <v>8</v>
      </c>
      <c r="H17" s="34" t="s">
        <v>9</v>
      </c>
      <c r="I17" s="34" t="s">
        <v>10</v>
      </c>
      <c r="J17" s="34" t="s">
        <v>11</v>
      </c>
      <c r="K17" s="35"/>
      <c r="L17" s="36" t="s">
        <v>12</v>
      </c>
    </row>
    <row r="18" customFormat="false" ht="15.75" hidden="false" customHeight="false" outlineLevel="0" collapsed="false">
      <c r="B18" s="8" t="s">
        <v>13</v>
      </c>
      <c r="C18" s="9"/>
      <c r="D18" s="9" t="n">
        <v>50</v>
      </c>
      <c r="E18" s="10" t="n">
        <f aca="false">C18*D18</f>
        <v>0</v>
      </c>
      <c r="F18" s="9" t="n">
        <v>16</v>
      </c>
      <c r="G18" s="11" t="n">
        <f aca="false">F18*E18</f>
        <v>0</v>
      </c>
      <c r="H18" s="11" t="n">
        <f aca="false">G18*30</f>
        <v>0</v>
      </c>
      <c r="I18" s="11" t="n">
        <f aca="false">H18/1000</f>
        <v>0</v>
      </c>
      <c r="J18" s="12" t="n">
        <f aca="false">J$1*I18</f>
        <v>0</v>
      </c>
      <c r="K18" s="9"/>
      <c r="L18" s="13"/>
    </row>
    <row r="19" customFormat="false" ht="15.75" hidden="false" customHeight="false" outlineLevel="0" collapsed="false">
      <c r="B19" s="14" t="s">
        <v>15</v>
      </c>
      <c r="C19" s="15" t="n">
        <v>1</v>
      </c>
      <c r="D19" s="15" t="n">
        <v>24</v>
      </c>
      <c r="E19" s="16" t="n">
        <f aca="false">C19*D19</f>
        <v>24</v>
      </c>
      <c r="F19" s="16" t="n">
        <f aca="false">10*24/60</f>
        <v>4</v>
      </c>
      <c r="G19" s="17" t="n">
        <f aca="false">F19*E19</f>
        <v>96</v>
      </c>
      <c r="H19" s="17" t="n">
        <f aca="false">G19*30</f>
        <v>2880</v>
      </c>
      <c r="I19" s="17" t="n">
        <f aca="false">H19/1000</f>
        <v>2.88</v>
      </c>
      <c r="J19" s="18" t="n">
        <f aca="false">J$1*I19</f>
        <v>0.8928</v>
      </c>
      <c r="K19" s="15"/>
      <c r="L19" s="19" t="s">
        <v>27</v>
      </c>
    </row>
    <row r="20" customFormat="false" ht="15.75" hidden="false" customHeight="false" outlineLevel="0" collapsed="false">
      <c r="B20" s="14" t="s">
        <v>17</v>
      </c>
      <c r="C20" s="15" t="n">
        <v>1</v>
      </c>
      <c r="D20" s="15" t="n">
        <v>20</v>
      </c>
      <c r="E20" s="16" t="n">
        <f aca="false">C20*D20</f>
        <v>20</v>
      </c>
      <c r="F20" s="17" t="n">
        <f aca="false">16*4/7</f>
        <v>9.14285714285714</v>
      </c>
      <c r="G20" s="17" t="n">
        <f aca="false">F20*E20</f>
        <v>182.857142857143</v>
      </c>
      <c r="H20" s="17" t="n">
        <f aca="false">G20*30</f>
        <v>5485.71428571429</v>
      </c>
      <c r="I20" s="17" t="n">
        <f aca="false">H20/1000</f>
        <v>5.48571428571429</v>
      </c>
      <c r="J20" s="18" t="n">
        <f aca="false">J$1*I20</f>
        <v>1.70057142857143</v>
      </c>
      <c r="K20" s="15"/>
      <c r="L20" s="20" t="s">
        <v>18</v>
      </c>
    </row>
    <row r="21" customFormat="false" ht="15.75" hidden="false" customHeight="false" outlineLevel="0" collapsed="false">
      <c r="B21" s="14" t="s">
        <v>19</v>
      </c>
      <c r="C21" s="15"/>
      <c r="D21" s="15" t="n">
        <v>8</v>
      </c>
      <c r="E21" s="16" t="n">
        <f aca="false">C21*D21</f>
        <v>0</v>
      </c>
      <c r="F21" s="15" t="n">
        <v>16</v>
      </c>
      <c r="G21" s="17" t="n">
        <f aca="false">F21*E21</f>
        <v>0</v>
      </c>
      <c r="H21" s="17" t="n">
        <f aca="false">G21*30</f>
        <v>0</v>
      </c>
      <c r="I21" s="17" t="n">
        <f aca="false">H21/1000</f>
        <v>0</v>
      </c>
      <c r="J21" s="18" t="n">
        <f aca="false">J$1*I21</f>
        <v>0</v>
      </c>
      <c r="K21" s="15"/>
      <c r="L21" s="19"/>
    </row>
    <row r="22" customFormat="false" ht="15.75" hidden="false" customHeight="false" outlineLevel="0" collapsed="false">
      <c r="B22" s="14" t="s">
        <v>21</v>
      </c>
      <c r="C22" s="15" t="n">
        <v>1</v>
      </c>
      <c r="D22" s="15" t="n">
        <v>6</v>
      </c>
      <c r="E22" s="16" t="n">
        <f aca="false">C22*D22</f>
        <v>6</v>
      </c>
      <c r="F22" s="15" t="n">
        <v>24</v>
      </c>
      <c r="G22" s="17" t="n">
        <f aca="false">F22*E22</f>
        <v>144</v>
      </c>
      <c r="H22" s="17" t="n">
        <f aca="false">G22*30</f>
        <v>4320</v>
      </c>
      <c r="I22" s="17" t="n">
        <f aca="false">H22/1000</f>
        <v>4.32</v>
      </c>
      <c r="J22" s="18" t="n">
        <f aca="false">J$1*I22</f>
        <v>1.3392</v>
      </c>
      <c r="K22" s="15"/>
      <c r="L22" s="20" t="s">
        <v>22</v>
      </c>
    </row>
    <row r="23" customFormat="false" ht="15.75" hidden="false" customHeight="false" outlineLevel="0" collapsed="false">
      <c r="B23" s="21" t="s">
        <v>23</v>
      </c>
      <c r="C23" s="22" t="n">
        <v>1</v>
      </c>
      <c r="D23" s="22" t="n">
        <v>0.2</v>
      </c>
      <c r="E23" s="23" t="n">
        <f aca="false">C23*D23</f>
        <v>0.2</v>
      </c>
      <c r="F23" s="22" t="n">
        <v>24</v>
      </c>
      <c r="G23" s="24" t="n">
        <f aca="false">F23*E23</f>
        <v>4.8</v>
      </c>
      <c r="H23" s="24" t="n">
        <f aca="false">G23*30</f>
        <v>144</v>
      </c>
      <c r="I23" s="24" t="n">
        <f aca="false">H23/1000</f>
        <v>0.144</v>
      </c>
      <c r="J23" s="25" t="n">
        <f aca="false">J$1*I23</f>
        <v>0.04464</v>
      </c>
      <c r="K23" s="22"/>
      <c r="L23" s="26" t="s">
        <v>22</v>
      </c>
    </row>
    <row r="24" customFormat="false" ht="15.75" hidden="false" customHeight="false" outlineLevel="0" collapsed="false">
      <c r="H24" s="37" t="s">
        <v>24</v>
      </c>
      <c r="I24" s="38" t="n">
        <f aca="false">SUM(I18:I23)</f>
        <v>12.8297142857143</v>
      </c>
      <c r="J24" s="39" t="n">
        <f aca="false">SUM(J18:J23)</f>
        <v>3.97721142857143</v>
      </c>
    </row>
    <row r="25" customFormat="false" ht="15.75" hidden="false" customHeight="false" outlineLevel="0" collapsed="false">
      <c r="H25" s="40" t="s">
        <v>25</v>
      </c>
      <c r="I25" s="41" t="n">
        <f aca="false">I24/30</f>
        <v>0.427657142857143</v>
      </c>
      <c r="J25" s="42" t="n">
        <f aca="false">J24/30</f>
        <v>0.132573714285714</v>
      </c>
    </row>
    <row r="28" customFormat="false" ht="15.75" hidden="false" customHeight="false" outlineLevel="0" collapsed="false">
      <c r="A28" s="43"/>
      <c r="I28" s="3"/>
      <c r="J28" s="3"/>
      <c r="K28" s="3"/>
      <c r="L28" s="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customFormat="false" ht="15.75" hidden="false" customHeight="false" outlineLevel="0" collapsed="false">
      <c r="B29" s="44"/>
      <c r="C29" s="45"/>
      <c r="D29" s="45"/>
      <c r="E29" s="45" t="s">
        <v>10</v>
      </c>
      <c r="F29" s="45" t="s">
        <v>11</v>
      </c>
      <c r="G29" s="45" t="s">
        <v>28</v>
      </c>
      <c r="H29" s="46" t="s">
        <v>29</v>
      </c>
    </row>
    <row r="30" customFormat="false" ht="15.75" hidden="false" customHeight="false" outlineLevel="0" collapsed="false">
      <c r="B30" s="47" t="s">
        <v>30</v>
      </c>
      <c r="C30" s="48" t="n">
        <v>6</v>
      </c>
      <c r="D30" s="49"/>
      <c r="E30" s="50" t="n">
        <f aca="false">I10</f>
        <v>70.9097142857143</v>
      </c>
      <c r="F30" s="51" t="n">
        <f aca="false">J10</f>
        <v>21.9820114285714</v>
      </c>
      <c r="G30" s="50" t="n">
        <f aca="false">C30*E30</f>
        <v>425.458285714286</v>
      </c>
      <c r="H30" s="52" t="n">
        <f aca="false">C30*F30</f>
        <v>131.892068571429</v>
      </c>
    </row>
    <row r="31" customFormat="false" ht="15.75" hidden="false" customHeight="false" outlineLevel="0" collapsed="false">
      <c r="B31" s="53" t="s">
        <v>31</v>
      </c>
      <c r="C31" s="54" t="n">
        <f aca="false">12-C30</f>
        <v>6</v>
      </c>
      <c r="D31" s="54"/>
      <c r="E31" s="55" t="n">
        <f aca="false">I24</f>
        <v>12.8297142857143</v>
      </c>
      <c r="F31" s="56" t="n">
        <f aca="false">J24</f>
        <v>3.97721142857143</v>
      </c>
      <c r="G31" s="55" t="n">
        <f aca="false">C31*E31</f>
        <v>76.9782857142857</v>
      </c>
      <c r="H31" s="57" t="n">
        <f aca="false">C31*F31</f>
        <v>23.8632685714286</v>
      </c>
    </row>
    <row r="32" customFormat="false" ht="15.75" hidden="false" customHeight="false" outlineLevel="0" collapsed="false">
      <c r="F32" s="58" t="s">
        <v>32</v>
      </c>
      <c r="G32" s="59" t="n">
        <f aca="false">SUM(G30:G31)</f>
        <v>502.436571428571</v>
      </c>
      <c r="H32" s="60" t="n">
        <f aca="false">SUM(H30:H31)</f>
        <v>155.755337142857</v>
      </c>
    </row>
    <row r="33" customFormat="false" ht="15.75" hidden="false" customHeight="false" outlineLevel="0" collapsed="false">
      <c r="F33" s="61" t="s">
        <v>33</v>
      </c>
      <c r="G33" s="62" t="n">
        <f aca="false">G32/12</f>
        <v>41.8697142857143</v>
      </c>
      <c r="H33" s="63" t="n">
        <f aca="false">H32/12</f>
        <v>12.9796114285714</v>
      </c>
    </row>
    <row r="34" customFormat="false" ht="15.75" hidden="false" customHeight="false" outlineLevel="0" collapsed="false">
      <c r="F34" s="64" t="s">
        <v>34</v>
      </c>
      <c r="G34" s="24" t="n">
        <f aca="false">G32/360</f>
        <v>1.39565714285714</v>
      </c>
      <c r="H34" s="65" t="n">
        <f aca="false">H32/360</f>
        <v>0.432653714285714</v>
      </c>
    </row>
    <row r="39" customFormat="false" ht="15.75" hidden="false" customHeight="false" outlineLevel="0" collapsed="false">
      <c r="I39" s="4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LibreOffice_powered_by_CIB/6.1.7.24$Windows_X86_64 LibreOffice_project/40b1ed9c0fe8ddf97a8bd42e1278860060ea0740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2022-03-25T11:08:13Z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